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D:\O\tonery\048\1 výzva\"/>
    </mc:Choice>
  </mc:AlternateContent>
  <xr:revisionPtr revIDLastSave="0" documentId="13_ncr:1_{3F8DA347-EBC6-47CE-BB10-3492FD58AF5B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Tonery!$B$2:$T$39</definedName>
  </definedNames>
  <calcPr calcId="191029" iterateDelta="1E-4"/>
</workbook>
</file>

<file path=xl/calcChain.xml><?xml version="1.0" encoding="utf-8"?>
<calcChain xmlns="http://schemas.openxmlformats.org/spreadsheetml/2006/main">
  <c r="S21" i="1" l="1"/>
  <c r="R22" i="1"/>
  <c r="R28" i="1"/>
  <c r="R34" i="1"/>
  <c r="R19" i="1"/>
  <c r="S19" i="1"/>
  <c r="R20" i="1"/>
  <c r="S20" i="1"/>
  <c r="R21" i="1"/>
  <c r="R23" i="1"/>
  <c r="S23" i="1"/>
  <c r="R24" i="1"/>
  <c r="S24" i="1"/>
  <c r="R25" i="1"/>
  <c r="S25" i="1"/>
  <c r="R26" i="1"/>
  <c r="S26" i="1"/>
  <c r="R27" i="1"/>
  <c r="S27" i="1"/>
  <c r="R29" i="1"/>
  <c r="S29" i="1"/>
  <c r="R30" i="1"/>
  <c r="S30" i="1"/>
  <c r="R31" i="1"/>
  <c r="S31" i="1"/>
  <c r="R32" i="1"/>
  <c r="S32" i="1"/>
  <c r="R33" i="1"/>
  <c r="S33" i="1"/>
  <c r="R35" i="1"/>
  <c r="S35" i="1"/>
  <c r="R36" i="1"/>
  <c r="S36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S22" i="1" l="1"/>
  <c r="S34" i="1"/>
  <c r="S28" i="1"/>
  <c r="R18" i="1"/>
  <c r="S18" i="1"/>
  <c r="O18" i="1"/>
  <c r="O19" i="1"/>
  <c r="H18" i="1"/>
  <c r="H19" i="1"/>
  <c r="R15" i="1" l="1"/>
  <c r="S16" i="1"/>
  <c r="R17" i="1"/>
  <c r="R14" i="1"/>
  <c r="S14" i="1"/>
  <c r="S15" i="1"/>
  <c r="R16" i="1"/>
  <c r="S17" i="1"/>
  <c r="O14" i="1"/>
  <c r="O15" i="1"/>
  <c r="O16" i="1"/>
  <c r="O17" i="1"/>
  <c r="H14" i="1"/>
  <c r="H15" i="1"/>
  <c r="H16" i="1"/>
  <c r="H17" i="1"/>
  <c r="S11" i="1" l="1"/>
  <c r="S12" i="1"/>
  <c r="S8" i="1"/>
  <c r="S9" i="1"/>
  <c r="S10" i="1"/>
  <c r="S13" i="1"/>
  <c r="R8" i="1" l="1"/>
  <c r="R9" i="1"/>
  <c r="R10" i="1"/>
  <c r="R11" i="1"/>
  <c r="R12" i="1"/>
  <c r="R13" i="1"/>
  <c r="O8" i="1"/>
  <c r="O9" i="1"/>
  <c r="O10" i="1"/>
  <c r="O11" i="1"/>
  <c r="O12" i="1"/>
  <c r="O13" i="1"/>
  <c r="H13" i="1"/>
  <c r="H12" i="1"/>
  <c r="H11" i="1"/>
  <c r="H10" i="1"/>
  <c r="H9" i="1"/>
  <c r="H8" i="1"/>
  <c r="H7" i="1" l="1"/>
  <c r="S7" i="1" l="1"/>
  <c r="R7" i="1"/>
  <c r="Q39" i="1" s="1"/>
  <c r="O7" i="1"/>
  <c r="P39" i="1" s="1"/>
</calcChain>
</file>

<file path=xl/sharedStrings.xml><?xml version="1.0" encoding="utf-8"?>
<sst xmlns="http://schemas.openxmlformats.org/spreadsheetml/2006/main" count="157" uniqueCount="92">
  <si>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</si>
  <si>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</si>
  <si>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</si>
  <si>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</si>
  <si>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</si>
  <si>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</si>
  <si>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</si>
  <si>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</si>
  <si>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</si>
  <si>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</si>
  <si>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</si>
  <si>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</si>
  <si>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</si>
  <si>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>30125000-1 - Části a příslušenství fotokopírovacích strojů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</si>
  <si>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</si>
  <si>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</si>
  <si>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</si>
  <si>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</si>
  <si>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</si>
  <si>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</si>
  <si>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</si>
  <si>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</si>
  <si>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</si>
  <si>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</si>
  <si>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</si>
  <si>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</si>
  <si>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</si>
  <si>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</si>
  <si>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</si>
  <si>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Samostatná faktura</t>
  </si>
  <si>
    <t>NE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</si>
  <si>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</si>
  <si>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</si>
  <si>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Originální toner. Výtěžnost 25 000 stran.</t>
  </si>
  <si>
    <t>Název projektu: Strukturální vlastnosti tříd grafů charakterizovaných zakázanými podgrafy
Číslo projektu: GA20-09525S</t>
  </si>
  <si>
    <t>Originální toner. Výtěžnost 5 000 stran.</t>
  </si>
  <si>
    <t>Příloha č. 2 Kupní smlouvy - technická specifikace
Tonery (II.) 048 - 2021 (originální)</t>
  </si>
  <si>
    <t xml:space="preserve">Toner do tiskárny Lexmark CX 727de - azurový </t>
  </si>
  <si>
    <t>Toner do tiskárny Lexmark CX 727de - purpurový</t>
  </si>
  <si>
    <t>Toner do tiskárny Lexmark CX 727de - žlutý</t>
  </si>
  <si>
    <t>Toner do tiskárny Lexmark CX 727de - černý</t>
  </si>
  <si>
    <t>Toner do tiskárny OKI MC562w - modrý</t>
  </si>
  <si>
    <t>Toner do tiskárny OKI MC562w - černý</t>
  </si>
  <si>
    <t>Toner do tiskárny HP CL Jet Enterprise MFP M577 - černý</t>
  </si>
  <si>
    <t>Toner do tiskárny HP CL Jet Enterprise MFP M577 - modrý</t>
  </si>
  <si>
    <t>Toner do tiskárny HP CL Jet Enterprise MFP M577 - žlutý</t>
  </si>
  <si>
    <t>Toner do tiskárny HP CL Jet Enterprise MFP M577 - červený</t>
  </si>
  <si>
    <t>Toner do tiskárny OKI B412dn</t>
  </si>
  <si>
    <t>Toner pro kopírku Triumph Adler 256i</t>
  </si>
  <si>
    <t>Toner do tiskárny Canon LBP-3360 A4</t>
  </si>
  <si>
    <t>Toner do tiskárny OKI MC 352 - černý</t>
  </si>
  <si>
    <t>Toner do tiskárny OKI MC 352 - modrý</t>
  </si>
  <si>
    <t>Toner do tiskárny OKI MC 352 - červený</t>
  </si>
  <si>
    <t>Toner do tiskárny OKI MC 352 - žlutý</t>
  </si>
  <si>
    <t>Optický válec (fotoválec) orig. pro tiskárnu BROTHER laser DCP-L2532DW</t>
  </si>
  <si>
    <t>Originální optický válec (fotoválec). Kapacita válce min. 12 000 stran (při 5 % pokrytí strany).</t>
  </si>
  <si>
    <t>do 15.12.2021</t>
  </si>
  <si>
    <t>Název projektu: NaturTech 
Číslo projektu: SGS‐2019‐025</t>
  </si>
  <si>
    <t>KTV - Petra Kotorová, 
Tel.: 774 296 288,
E-mail: kotorova@ktv.zcu.cz</t>
  </si>
  <si>
    <t xml:space="preserve">Klatovská 51, 
301 00 Plzeň, 
Fakulta pedagogická - Centrum tělesné výchovy a sportu, 
místnost KL 128 </t>
  </si>
  <si>
    <t>KIV - Helena Ptáčková,
Tel.: 37763 2463,
E-mail: ptackova@kiv.zcu.cz</t>
  </si>
  <si>
    <t xml:space="preserve">Technická 8, 
301 00 Plzeň,
Fakulta aplikovaných věd - Katedra informatiky a výpočetní techniky,
místnost UC 356 </t>
  </si>
  <si>
    <t>KHV - Mgr. Martin Urban, Ph.D.,
Tel.: 737 410 810,
E-mail: urmar@khv.zcu.cz</t>
  </si>
  <si>
    <t>Sedláčkova 38,
301 00 Plzeň,
Fakulta filozofická - Katedra historických věd,
místnost SO 217</t>
  </si>
  <si>
    <t>KME - Jana Nocarová,
Tel.: 37763 2301,
E-mail: nocarova@kme.zcu.cz</t>
  </si>
  <si>
    <t>Tehnická 8, 
301 00 Plzeň,
 Fakulta aplikovaných věd - Katedra mechaniky, 
místnost UN 432</t>
  </si>
  <si>
    <t>NTIS - Mgr. Jakub Pendl,
E-mail: pendl@kma.zcu.cz
(v době nepřítomnosti kontaktovat Lenku Janečkovou, Tel. 37763 2616)</t>
  </si>
  <si>
    <t>Technická 8, 
301 00 Plzeň, 
 Fakulta aplikovaných věd - NTIS-VP5,
místnost UC 260 (v době nepřítomnosti UC226)</t>
  </si>
  <si>
    <t>KVD - doc. Ing. Václav Vrbík, CSc.,
Tel.: 37763 6440,
E-mail:  vrbik@kvd.zcu.cz</t>
  </si>
  <si>
    <t>Klatovská tř. 51, 
301 00 Plzeň,
Fakulta pedagogická - Katedra výpočetní a didaktické techniky, 
místnost KL 216a</t>
  </si>
  <si>
    <t>Originální toner. Výtěžnost 10 000 stran.</t>
  </si>
  <si>
    <t>Originální toner. Výtěžnost 13 000 stran.</t>
  </si>
  <si>
    <t>Originální toner. Výtěžnost 2 000 stran.</t>
  </si>
  <si>
    <t>Originální toner. Výtěžnost 3 500 stran.</t>
  </si>
  <si>
    <t>Originální toner. Výtěžnost 6 000 stran.</t>
  </si>
  <si>
    <t>Originální toner. Výtěžnost 7 000 stran.</t>
  </si>
  <si>
    <t>Originální toner. Výtěžnost 15 000 stran.</t>
  </si>
  <si>
    <t xml:space="preserve">Toner do kopírky Triumph Adler 3505ci - barva černá </t>
  </si>
  <si>
    <t>Toner do kopírky Triumph Adler 3505ci - barva azurová</t>
  </si>
  <si>
    <t>Toner do kopírky Triumph Adler 3505ci - barva purpurová</t>
  </si>
  <si>
    <t>Toner do kopírky Triumph Adler 3505ci - barva žlutá</t>
  </si>
  <si>
    <t>Toner do tiskárny OKI 352 - black</t>
  </si>
  <si>
    <t>Toner do tiskárny OKI 352 - yellow</t>
  </si>
  <si>
    <t>Toner do tiskárny OKI 352 - cyan</t>
  </si>
  <si>
    <t>Toner do tiskárny OKI 352 - magenta</t>
  </si>
  <si>
    <t>Toner do tiskárny OKI C833dn - black</t>
  </si>
  <si>
    <t>Toner do tiskárny OKI C833dn - yellow</t>
  </si>
  <si>
    <t>Toner do tiskárny OKI C833dn - cyan</t>
  </si>
  <si>
    <t xml:space="preserve">Toner do tiskárny OKI C833dn - magenta </t>
  </si>
  <si>
    <t xml:space="preserve">Originální toner. Výtěžnost 3 500 stran. </t>
  </si>
  <si>
    <t xml:space="preserve">Originální toner. Výtěžnost 2 000 stran. </t>
  </si>
  <si>
    <t xml:space="preserve">Originální toner. Výtěžnost 10 000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</si>
</sst>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8" fillId="0" borderId="0"/>
  </cellStyleXfs>
  <cellXfs count="19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6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20" fillId="0" borderId="0" xfId="0" applyFont="1" applyAlignment="1">
      <alignment vertical="top" wrapText="1"/>
    </xf>
    <xf numFmtId="0" fontId="15" fillId="0" borderId="0" xfId="0" applyFont="1" applyAlignment="1">
      <alignment horizontal="left" vertical="center" wrapText="1"/>
    </xf>
    <xf numFmtId="0" fontId="22" fillId="6" borderId="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3" fillId="0" borderId="0" xfId="0" applyFont="1"/>
    <xf numFmtId="0" fontId="23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3" borderId="16" xfId="0" applyNumberFormat="1" applyFill="1" applyBorder="1" applyAlignment="1">
      <alignment horizontal="right" vertical="center" indent="1"/>
    </xf>
    <xf numFmtId="0" fontId="5" fillId="3" borderId="9" xfId="0" applyFont="1" applyFill="1" applyBorder="1" applyAlignment="1">
      <alignment horizontal="left" vertical="center" wrapText="1" indent="1"/>
    </xf>
    <xf numFmtId="0" fontId="5" fillId="3" borderId="13" xfId="0" applyFont="1" applyFill="1" applyBorder="1" applyAlignment="1">
      <alignment horizontal="left" vertical="center" wrapText="1" indent="1"/>
    </xf>
    <xf numFmtId="0" fontId="5" fillId="3" borderId="16" xfId="0" applyFont="1" applyFill="1" applyBorder="1" applyAlignment="1">
      <alignment horizontal="left" vertical="center" wrapText="1" indent="1"/>
    </xf>
    <xf numFmtId="0" fontId="0" fillId="4" borderId="17" xfId="0" applyFill="1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left" vertical="center" wrapText="1" inden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/>
    </xf>
    <xf numFmtId="0" fontId="19" fillId="3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164" fontId="0" fillId="3" borderId="11" xfId="0" applyNumberFormat="1" applyFill="1" applyBorder="1" applyAlignment="1">
      <alignment horizontal="right" vertical="center" indent="1"/>
    </xf>
    <xf numFmtId="0" fontId="9" fillId="3" borderId="19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left" vertical="center" wrapText="1" indent="1"/>
    </xf>
    <xf numFmtId="0" fontId="4" fillId="3" borderId="13" xfId="0" applyFont="1" applyFill="1" applyBorder="1" applyAlignment="1">
      <alignment horizontal="left" vertical="center" wrapText="1" indent="1"/>
    </xf>
    <xf numFmtId="0" fontId="0" fillId="3" borderId="2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left" vertical="center" wrapText="1" inden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 wrapText="1" indent="1"/>
    </xf>
    <xf numFmtId="3" fontId="0" fillId="2" borderId="23" xfId="0" applyNumberForma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3" fontId="0" fillId="2" borderId="25" xfId="0" applyNumberForma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left" vertical="center" wrapText="1" indent="1"/>
    </xf>
    <xf numFmtId="3" fontId="0" fillId="3" borderId="26" xfId="0" applyNumberForma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164" fontId="0" fillId="0" borderId="26" xfId="0" applyNumberFormat="1" applyBorder="1" applyAlignment="1">
      <alignment horizontal="right" vertical="center" indent="1"/>
    </xf>
    <xf numFmtId="164" fontId="0" fillId="3" borderId="26" xfId="0" applyNumberFormat="1" applyFill="1" applyBorder="1" applyAlignment="1">
      <alignment horizontal="right" vertical="center" indent="1"/>
    </xf>
    <xf numFmtId="165" fontId="0" fillId="0" borderId="26" xfId="0" applyNumberFormat="1" applyBorder="1" applyAlignment="1">
      <alignment horizontal="right" vertical="center" indent="1"/>
    </xf>
    <xf numFmtId="0" fontId="0" fillId="0" borderId="26" xfId="0" applyBorder="1" applyAlignment="1">
      <alignment horizontal="center" vertical="center"/>
    </xf>
    <xf numFmtId="3" fontId="0" fillId="2" borderId="27" xfId="0" applyNumberForma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 indent="1"/>
    </xf>
    <xf numFmtId="3" fontId="0" fillId="3" borderId="2" xfId="0" applyNumberFormat="1" applyFill="1" applyBorder="1" applyAlignment="1">
      <alignment horizontal="center" vertical="center" wrapText="1"/>
    </xf>
    <xf numFmtId="164" fontId="0" fillId="3" borderId="2" xfId="0" applyNumberFormat="1" applyFill="1" applyBorder="1" applyAlignment="1">
      <alignment horizontal="right" vertical="center" inden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26" xfId="0" applyFont="1" applyFill="1" applyBorder="1" applyAlignment="1">
      <alignment horizontal="left" vertical="center" wrapText="1" indent="1"/>
    </xf>
    <xf numFmtId="0" fontId="2" fillId="3" borderId="2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24" xfId="0" applyFont="1" applyFill="1" applyBorder="1" applyAlignment="1">
      <alignment horizontal="left" vertical="center" wrapText="1" indent="1"/>
    </xf>
    <xf numFmtId="0" fontId="0" fillId="3" borderId="2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19" fillId="3" borderId="1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" fillId="3" borderId="14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6" fillId="5" borderId="22" xfId="0" applyFont="1" applyFill="1" applyBorder="1" applyAlignment="1" applyProtection="1">
      <alignment horizontal="left" vertical="center" wrapText="1" indent="1"/>
      <protection locked="0"/>
    </xf>
    <xf numFmtId="0" fontId="16" fillId="5" borderId="9" xfId="0" applyFont="1" applyFill="1" applyBorder="1" applyAlignment="1" applyProtection="1">
      <alignment horizontal="left" vertical="center" wrapText="1" indent="1"/>
      <protection locked="0"/>
    </xf>
    <xf numFmtId="0" fontId="16" fillId="5" borderId="13" xfId="0" applyFont="1" applyFill="1" applyBorder="1" applyAlignment="1" applyProtection="1">
      <alignment horizontal="left" vertical="center" wrapText="1" indent="1"/>
      <protection locked="0"/>
    </xf>
    <xf numFmtId="0" fontId="16" fillId="5" borderId="26" xfId="0" applyFont="1" applyFill="1" applyBorder="1" applyAlignment="1" applyProtection="1">
      <alignment horizontal="left" vertical="center" wrapText="1" indent="1"/>
      <protection locked="0"/>
    </xf>
    <xf numFmtId="0" fontId="16" fillId="5" borderId="2" xfId="0" applyFont="1" applyFill="1" applyBorder="1" applyAlignment="1" applyProtection="1">
      <alignment horizontal="left" vertical="center" wrapText="1" indent="1"/>
      <protection locked="0"/>
    </xf>
    <xf numFmtId="0" fontId="16" fillId="5" borderId="16" xfId="0" applyFont="1" applyFill="1" applyBorder="1" applyAlignment="1" applyProtection="1">
      <alignment horizontal="left" vertical="center" wrapText="1" indent="1"/>
      <protection locked="0"/>
    </xf>
    <xf numFmtId="0" fontId="16" fillId="5" borderId="11" xfId="0" applyFont="1" applyFill="1" applyBorder="1" applyAlignment="1" applyProtection="1">
      <alignment horizontal="left" vertical="center" wrapText="1" indent="1"/>
      <protection locked="0"/>
    </xf>
    <xf numFmtId="0" fontId="16" fillId="5" borderId="19" xfId="0" applyFont="1" applyFill="1" applyBorder="1" applyAlignment="1" applyProtection="1">
      <alignment horizontal="left" vertical="center" wrapText="1" indent="1"/>
      <protection locked="0"/>
    </xf>
    <xf numFmtId="0" fontId="16" fillId="5" borderId="24" xfId="0" applyFont="1" applyFill="1" applyBorder="1" applyAlignment="1" applyProtection="1">
      <alignment horizontal="left" vertical="center" wrapText="1" indent="1"/>
      <protection locked="0"/>
    </xf>
    <xf numFmtId="164" fontId="16" fillId="5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2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86"/>
  <sheetViews>
    <sheetView tabSelected="1" topLeftCell="A4" zoomScale="60" zoomScaleNormal="60" workbookViewId="0">
      <selection activeCell="K29" sqref="K29:K36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64.7109375" style="1" customWidth="1"/>
    <col min="4" max="4" width="11.7109375" style="2" customWidth="1"/>
    <col min="5" max="5" width="11.28515625" style="3" customWidth="1"/>
    <col min="6" max="6" width="92.7109375" style="1" customWidth="1"/>
    <col min="7" max="7" width="27.85546875" style="1" customWidth="1"/>
    <col min="8" max="8" width="19.42578125" style="1" customWidth="1"/>
    <col min="9" max="9" width="21.85546875" style="1" customWidth="1"/>
    <col min="10" max="10" width="16.85546875" style="1" customWidth="1"/>
    <col min="11" max="11" width="58.5703125" style="5" customWidth="1"/>
    <col min="12" max="12" width="37.42578125" style="5" customWidth="1"/>
    <col min="13" max="13" width="49.85546875" style="5" customWidth="1"/>
    <col min="14" max="14" width="25.7109375" style="1" customWidth="1"/>
    <col min="15" max="15" width="17.710937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9.140625" style="4" customWidth="1"/>
    <col min="22" max="16384" width="9.140625" style="5"/>
  </cols>
  <sheetData>
    <row r="1" spans="2:21" ht="43.15" customHeight="1" x14ac:dyDescent="0.25">
      <c r="B1" s="162" t="s">
        <v>36</v>
      </c>
      <c r="C1" s="163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102.75" customHeight="1" thickTop="1" thickBot="1" x14ac:dyDescent="0.3">
      <c r="B6" s="23" t="s">
        <v>3</v>
      </c>
      <c r="C6" s="38" t="s">
        <v>17</v>
      </c>
      <c r="D6" s="24" t="s">
        <v>4</v>
      </c>
      <c r="E6" s="38" t="s">
        <v>18</v>
      </c>
      <c r="F6" s="38" t="s">
        <v>19</v>
      </c>
      <c r="G6" s="25" t="s">
        <v>5</v>
      </c>
      <c r="H6" s="38" t="s">
        <v>14</v>
      </c>
      <c r="I6" s="38" t="s">
        <v>20</v>
      </c>
      <c r="J6" s="38" t="s">
        <v>21</v>
      </c>
      <c r="K6" s="24" t="s">
        <v>32</v>
      </c>
      <c r="L6" s="46" t="s">
        <v>22</v>
      </c>
      <c r="M6" s="38" t="s">
        <v>25</v>
      </c>
      <c r="N6" s="38" t="s">
        <v>23</v>
      </c>
      <c r="O6" s="38" t="s">
        <v>24</v>
      </c>
      <c r="P6" s="24" t="s">
        <v>6</v>
      </c>
      <c r="Q6" s="26" t="s">
        <v>7</v>
      </c>
      <c r="R6" s="94" t="s">
        <v>8</v>
      </c>
      <c r="S6" s="94" t="s">
        <v>9</v>
      </c>
      <c r="T6" s="38" t="s">
        <v>26</v>
      </c>
      <c r="U6" s="38" t="s">
        <v>27</v>
      </c>
    </row>
    <row r="7" spans="2:21" ht="28.5" customHeight="1" thickTop="1" x14ac:dyDescent="0.25">
      <c r="B7" s="95">
        <v>1</v>
      </c>
      <c r="C7" s="96" t="s">
        <v>37</v>
      </c>
      <c r="D7" s="97">
        <v>1</v>
      </c>
      <c r="E7" s="98" t="s">
        <v>28</v>
      </c>
      <c r="F7" s="127" t="s">
        <v>70</v>
      </c>
      <c r="G7" s="179"/>
      <c r="H7" s="99" t="str">
        <f t="shared" ref="H7:H36" si="0">IF(P7&gt;1999,"ANO","NE")</f>
        <v>ANO</v>
      </c>
      <c r="I7" s="147" t="s">
        <v>29</v>
      </c>
      <c r="J7" s="147" t="s">
        <v>30</v>
      </c>
      <c r="K7" s="160"/>
      <c r="L7" s="147" t="s">
        <v>58</v>
      </c>
      <c r="M7" s="147" t="s">
        <v>59</v>
      </c>
      <c r="N7" s="146">
        <v>14</v>
      </c>
      <c r="O7" s="100">
        <f>D7*P7</f>
        <v>5500</v>
      </c>
      <c r="P7" s="101">
        <v>5500</v>
      </c>
      <c r="Q7" s="188"/>
      <c r="R7" s="102">
        <f>D7*Q7</f>
        <v>0</v>
      </c>
      <c r="S7" s="103" t="str">
        <f t="shared" ref="S7:S13" si="1">IF(ISNUMBER(Q7), IF(Q7&gt;P7,"NEVYHOVUJE","VYHOVUJE")," ")</f>
        <v xml:space="preserve"> </v>
      </c>
      <c r="T7" s="139"/>
      <c r="U7" s="139" t="s">
        <v>10</v>
      </c>
    </row>
    <row r="8" spans="2:21" ht="28.5" customHeight="1" x14ac:dyDescent="0.25">
      <c r="B8" s="48">
        <v>2</v>
      </c>
      <c r="C8" s="68" t="s">
        <v>38</v>
      </c>
      <c r="D8" s="49">
        <v>1</v>
      </c>
      <c r="E8" s="50" t="s">
        <v>28</v>
      </c>
      <c r="F8" s="128" t="s">
        <v>70</v>
      </c>
      <c r="G8" s="180"/>
      <c r="H8" s="51" t="str">
        <f t="shared" si="0"/>
        <v>ANO</v>
      </c>
      <c r="I8" s="154"/>
      <c r="J8" s="154"/>
      <c r="K8" s="148"/>
      <c r="L8" s="148"/>
      <c r="M8" s="148"/>
      <c r="N8" s="144"/>
      <c r="O8" s="52">
        <f t="shared" ref="O8:O36" si="2">D8*P8</f>
        <v>5500</v>
      </c>
      <c r="P8" s="53">
        <v>5500</v>
      </c>
      <c r="Q8" s="189"/>
      <c r="R8" s="54">
        <f t="shared" ref="R8:R13" si="3">D8*Q8</f>
        <v>0</v>
      </c>
      <c r="S8" s="55" t="str">
        <f t="shared" si="1"/>
        <v xml:space="preserve"> </v>
      </c>
      <c r="T8" s="136"/>
      <c r="U8" s="136"/>
    </row>
    <row r="9" spans="2:21" ht="28.5" customHeight="1" x14ac:dyDescent="0.25">
      <c r="B9" s="48">
        <v>3</v>
      </c>
      <c r="C9" s="104" t="s">
        <v>39</v>
      </c>
      <c r="D9" s="49">
        <v>1</v>
      </c>
      <c r="E9" s="50" t="s">
        <v>28</v>
      </c>
      <c r="F9" s="128" t="s">
        <v>70</v>
      </c>
      <c r="G9" s="180"/>
      <c r="H9" s="51" t="str">
        <f t="shared" si="0"/>
        <v>ANO</v>
      </c>
      <c r="I9" s="154"/>
      <c r="J9" s="154"/>
      <c r="K9" s="148"/>
      <c r="L9" s="148"/>
      <c r="M9" s="148"/>
      <c r="N9" s="144"/>
      <c r="O9" s="52">
        <f t="shared" si="2"/>
        <v>5500</v>
      </c>
      <c r="P9" s="53">
        <v>5500</v>
      </c>
      <c r="Q9" s="189"/>
      <c r="R9" s="54">
        <f t="shared" si="3"/>
        <v>0</v>
      </c>
      <c r="S9" s="55" t="str">
        <f t="shared" si="1"/>
        <v xml:space="preserve"> </v>
      </c>
      <c r="T9" s="136"/>
      <c r="U9" s="136"/>
    </row>
    <row r="10" spans="2:21" ht="28.5" customHeight="1" thickBot="1" x14ac:dyDescent="0.3">
      <c r="B10" s="56">
        <v>4</v>
      </c>
      <c r="C10" s="90" t="s">
        <v>40</v>
      </c>
      <c r="D10" s="57">
        <v>2</v>
      </c>
      <c r="E10" s="58" t="s">
        <v>28</v>
      </c>
      <c r="F10" s="129" t="s">
        <v>71</v>
      </c>
      <c r="G10" s="181"/>
      <c r="H10" s="59" t="str">
        <f t="shared" si="0"/>
        <v>ANO</v>
      </c>
      <c r="I10" s="155"/>
      <c r="J10" s="155"/>
      <c r="K10" s="149"/>
      <c r="L10" s="149"/>
      <c r="M10" s="149"/>
      <c r="N10" s="145"/>
      <c r="O10" s="60">
        <f t="shared" si="2"/>
        <v>9000</v>
      </c>
      <c r="P10" s="61">
        <v>4500</v>
      </c>
      <c r="Q10" s="190"/>
      <c r="R10" s="62">
        <f t="shared" si="3"/>
        <v>0</v>
      </c>
      <c r="S10" s="63" t="str">
        <f t="shared" si="1"/>
        <v xml:space="preserve"> </v>
      </c>
      <c r="T10" s="138"/>
      <c r="U10" s="138"/>
    </row>
    <row r="11" spans="2:21" ht="28.5" customHeight="1" x14ac:dyDescent="0.25">
      <c r="B11" s="113">
        <v>5</v>
      </c>
      <c r="C11" s="114" t="s">
        <v>41</v>
      </c>
      <c r="D11" s="115">
        <v>1</v>
      </c>
      <c r="E11" s="116" t="s">
        <v>28</v>
      </c>
      <c r="F11" s="130" t="s">
        <v>72</v>
      </c>
      <c r="G11" s="182"/>
      <c r="H11" s="117" t="str">
        <f t="shared" si="0"/>
        <v>NE</v>
      </c>
      <c r="I11" s="140" t="s">
        <v>29</v>
      </c>
      <c r="J11" s="140" t="s">
        <v>30</v>
      </c>
      <c r="K11" s="161"/>
      <c r="L11" s="140" t="s">
        <v>60</v>
      </c>
      <c r="M11" s="140" t="s">
        <v>61</v>
      </c>
      <c r="N11" s="143">
        <v>14</v>
      </c>
      <c r="O11" s="118">
        <f t="shared" si="2"/>
        <v>1900</v>
      </c>
      <c r="P11" s="119">
        <v>1900</v>
      </c>
      <c r="Q11" s="191"/>
      <c r="R11" s="120">
        <f t="shared" si="3"/>
        <v>0</v>
      </c>
      <c r="S11" s="121" t="str">
        <f t="shared" si="1"/>
        <v xml:space="preserve"> </v>
      </c>
      <c r="T11" s="135"/>
      <c r="U11" s="135" t="s">
        <v>10</v>
      </c>
    </row>
    <row r="12" spans="2:21" ht="28.5" customHeight="1" x14ac:dyDescent="0.25">
      <c r="B12" s="48">
        <v>6</v>
      </c>
      <c r="C12" s="68" t="s">
        <v>42</v>
      </c>
      <c r="D12" s="49">
        <v>2</v>
      </c>
      <c r="E12" s="50" t="s">
        <v>28</v>
      </c>
      <c r="F12" s="128" t="s">
        <v>73</v>
      </c>
      <c r="G12" s="180"/>
      <c r="H12" s="51" t="str">
        <f t="shared" si="0"/>
        <v>NE</v>
      </c>
      <c r="I12" s="154"/>
      <c r="J12" s="154"/>
      <c r="K12" s="148"/>
      <c r="L12" s="141"/>
      <c r="M12" s="141"/>
      <c r="N12" s="144"/>
      <c r="O12" s="52">
        <f t="shared" si="2"/>
        <v>2800</v>
      </c>
      <c r="P12" s="53">
        <v>1400</v>
      </c>
      <c r="Q12" s="189"/>
      <c r="R12" s="54">
        <f t="shared" si="3"/>
        <v>0</v>
      </c>
      <c r="S12" s="55" t="str">
        <f t="shared" si="1"/>
        <v xml:space="preserve"> </v>
      </c>
      <c r="T12" s="136"/>
      <c r="U12" s="136"/>
    </row>
    <row r="13" spans="2:21" ht="28.5" customHeight="1" x14ac:dyDescent="0.25">
      <c r="B13" s="48">
        <v>7</v>
      </c>
      <c r="C13" s="68" t="s">
        <v>43</v>
      </c>
      <c r="D13" s="49">
        <v>2</v>
      </c>
      <c r="E13" s="50" t="s">
        <v>28</v>
      </c>
      <c r="F13" s="128" t="s">
        <v>74</v>
      </c>
      <c r="G13" s="180"/>
      <c r="H13" s="51" t="str">
        <f t="shared" si="0"/>
        <v>ANO</v>
      </c>
      <c r="I13" s="154"/>
      <c r="J13" s="154"/>
      <c r="K13" s="148"/>
      <c r="L13" s="141"/>
      <c r="M13" s="141"/>
      <c r="N13" s="144"/>
      <c r="O13" s="52">
        <f t="shared" si="2"/>
        <v>6800</v>
      </c>
      <c r="P13" s="53">
        <v>3400</v>
      </c>
      <c r="Q13" s="189"/>
      <c r="R13" s="54">
        <f t="shared" si="3"/>
        <v>0</v>
      </c>
      <c r="S13" s="55" t="str">
        <f t="shared" si="1"/>
        <v xml:space="preserve"> </v>
      </c>
      <c r="T13" s="136"/>
      <c r="U13" s="136"/>
    </row>
    <row r="14" spans="2:21" ht="28.5" customHeight="1" x14ac:dyDescent="0.25">
      <c r="B14" s="48">
        <v>8</v>
      </c>
      <c r="C14" s="68" t="s">
        <v>44</v>
      </c>
      <c r="D14" s="49">
        <v>1</v>
      </c>
      <c r="E14" s="50" t="s">
        <v>28</v>
      </c>
      <c r="F14" s="128" t="s">
        <v>35</v>
      </c>
      <c r="G14" s="180"/>
      <c r="H14" s="51" t="str">
        <f t="shared" si="0"/>
        <v>ANO</v>
      </c>
      <c r="I14" s="154"/>
      <c r="J14" s="154"/>
      <c r="K14" s="148"/>
      <c r="L14" s="141"/>
      <c r="M14" s="141"/>
      <c r="N14" s="144"/>
      <c r="O14" s="52">
        <f t="shared" si="2"/>
        <v>4200</v>
      </c>
      <c r="P14" s="53">
        <v>4200</v>
      </c>
      <c r="Q14" s="189"/>
      <c r="R14" s="54">
        <f t="shared" ref="R14:R17" si="4">D14*Q14</f>
        <v>0</v>
      </c>
      <c r="S14" s="55" t="str">
        <f t="shared" ref="S14:S17" si="5">IF(ISNUMBER(Q14), IF(Q14&gt;P14,"NEVYHOVUJE","VYHOVUJE")," ")</f>
        <v xml:space="preserve"> </v>
      </c>
      <c r="T14" s="136"/>
      <c r="U14" s="136"/>
    </row>
    <row r="15" spans="2:21" ht="28.5" customHeight="1" x14ac:dyDescent="0.25">
      <c r="B15" s="48">
        <v>9</v>
      </c>
      <c r="C15" s="68" t="s">
        <v>45</v>
      </c>
      <c r="D15" s="49">
        <v>1</v>
      </c>
      <c r="E15" s="50" t="s">
        <v>28</v>
      </c>
      <c r="F15" s="128" t="s">
        <v>35</v>
      </c>
      <c r="G15" s="180"/>
      <c r="H15" s="51" t="str">
        <f t="shared" si="0"/>
        <v>ANO</v>
      </c>
      <c r="I15" s="154"/>
      <c r="J15" s="154"/>
      <c r="K15" s="148"/>
      <c r="L15" s="141"/>
      <c r="M15" s="141"/>
      <c r="N15" s="144"/>
      <c r="O15" s="52">
        <f t="shared" si="2"/>
        <v>4200</v>
      </c>
      <c r="P15" s="53">
        <v>4200</v>
      </c>
      <c r="Q15" s="189"/>
      <c r="R15" s="54">
        <f t="shared" si="4"/>
        <v>0</v>
      </c>
      <c r="S15" s="55" t="str">
        <f t="shared" si="5"/>
        <v xml:space="preserve"> </v>
      </c>
      <c r="T15" s="136"/>
      <c r="U15" s="136"/>
    </row>
    <row r="16" spans="2:21" ht="28.5" customHeight="1" thickBot="1" x14ac:dyDescent="0.3">
      <c r="B16" s="56">
        <v>10</v>
      </c>
      <c r="C16" s="69" t="s">
        <v>46</v>
      </c>
      <c r="D16" s="57">
        <v>1</v>
      </c>
      <c r="E16" s="58" t="s">
        <v>28</v>
      </c>
      <c r="F16" s="129" t="s">
        <v>35</v>
      </c>
      <c r="G16" s="181"/>
      <c r="H16" s="59" t="str">
        <f t="shared" si="0"/>
        <v>ANO</v>
      </c>
      <c r="I16" s="155"/>
      <c r="J16" s="155"/>
      <c r="K16" s="149"/>
      <c r="L16" s="142"/>
      <c r="M16" s="142"/>
      <c r="N16" s="145"/>
      <c r="O16" s="60">
        <f t="shared" si="2"/>
        <v>4200</v>
      </c>
      <c r="P16" s="61">
        <v>4200</v>
      </c>
      <c r="Q16" s="190"/>
      <c r="R16" s="62">
        <f t="shared" si="4"/>
        <v>0</v>
      </c>
      <c r="S16" s="63" t="str">
        <f t="shared" si="5"/>
        <v xml:space="preserve"> </v>
      </c>
      <c r="T16" s="138"/>
      <c r="U16" s="138"/>
    </row>
    <row r="17" spans="2:21" ht="28.5" customHeight="1" x14ac:dyDescent="0.25">
      <c r="B17" s="113">
        <v>11</v>
      </c>
      <c r="C17" s="114" t="s">
        <v>47</v>
      </c>
      <c r="D17" s="115">
        <v>3</v>
      </c>
      <c r="E17" s="116" t="s">
        <v>28</v>
      </c>
      <c r="F17" s="130" t="s">
        <v>75</v>
      </c>
      <c r="G17" s="182"/>
      <c r="H17" s="117" t="str">
        <f t="shared" si="0"/>
        <v>ANO</v>
      </c>
      <c r="I17" s="140" t="s">
        <v>29</v>
      </c>
      <c r="J17" s="140" t="s">
        <v>30</v>
      </c>
      <c r="K17" s="156"/>
      <c r="L17" s="140" t="s">
        <v>62</v>
      </c>
      <c r="M17" s="140" t="s">
        <v>63</v>
      </c>
      <c r="N17" s="169" t="s">
        <v>56</v>
      </c>
      <c r="O17" s="118">
        <f t="shared" si="2"/>
        <v>8100</v>
      </c>
      <c r="P17" s="119">
        <v>2700</v>
      </c>
      <c r="Q17" s="191"/>
      <c r="R17" s="120">
        <f t="shared" si="4"/>
        <v>0</v>
      </c>
      <c r="S17" s="121" t="str">
        <f t="shared" si="5"/>
        <v xml:space="preserve"> </v>
      </c>
      <c r="T17" s="135"/>
      <c r="U17" s="135" t="s">
        <v>10</v>
      </c>
    </row>
    <row r="18" spans="2:21" ht="28.5" customHeight="1" x14ac:dyDescent="0.25">
      <c r="B18" s="48">
        <v>12</v>
      </c>
      <c r="C18" s="68" t="s">
        <v>48</v>
      </c>
      <c r="D18" s="49">
        <v>2</v>
      </c>
      <c r="E18" s="50" t="s">
        <v>28</v>
      </c>
      <c r="F18" s="128" t="s">
        <v>76</v>
      </c>
      <c r="G18" s="180"/>
      <c r="H18" s="51" t="str">
        <f t="shared" si="0"/>
        <v>ANO</v>
      </c>
      <c r="I18" s="154"/>
      <c r="J18" s="154"/>
      <c r="K18" s="157"/>
      <c r="L18" s="148"/>
      <c r="M18" s="148"/>
      <c r="N18" s="170"/>
      <c r="O18" s="52">
        <f t="shared" si="2"/>
        <v>5600</v>
      </c>
      <c r="P18" s="53">
        <v>2800</v>
      </c>
      <c r="Q18" s="189"/>
      <c r="R18" s="54">
        <f t="shared" ref="R18" si="6">D18*Q18</f>
        <v>0</v>
      </c>
      <c r="S18" s="55" t="str">
        <f t="shared" ref="S18" si="7">IF(ISNUMBER(Q18), IF(Q18&gt;P18,"NEVYHOVUJE","VYHOVUJE")," ")</f>
        <v xml:space="preserve"> </v>
      </c>
      <c r="T18" s="136"/>
      <c r="U18" s="136"/>
    </row>
    <row r="19" spans="2:21" ht="28.5" customHeight="1" thickBot="1" x14ac:dyDescent="0.3">
      <c r="B19" s="56">
        <v>13</v>
      </c>
      <c r="C19" s="69" t="s">
        <v>49</v>
      </c>
      <c r="D19" s="57">
        <v>1</v>
      </c>
      <c r="E19" s="58" t="s">
        <v>28</v>
      </c>
      <c r="F19" s="129" t="s">
        <v>74</v>
      </c>
      <c r="G19" s="181"/>
      <c r="H19" s="59" t="str">
        <f t="shared" si="0"/>
        <v>ANO</v>
      </c>
      <c r="I19" s="155"/>
      <c r="J19" s="155"/>
      <c r="K19" s="158"/>
      <c r="L19" s="149"/>
      <c r="M19" s="149"/>
      <c r="N19" s="171"/>
      <c r="O19" s="60">
        <f t="shared" si="2"/>
        <v>2800</v>
      </c>
      <c r="P19" s="61">
        <v>2800</v>
      </c>
      <c r="Q19" s="190"/>
      <c r="R19" s="62">
        <f t="shared" ref="R19:R36" si="8">D19*Q19</f>
        <v>0</v>
      </c>
      <c r="S19" s="63" t="str">
        <f t="shared" ref="S19:S36" si="9">IF(ISNUMBER(Q19), IF(Q19&gt;P19,"NEVYHOVUJE","VYHOVUJE")," ")</f>
        <v xml:space="preserve"> </v>
      </c>
      <c r="T19" s="138"/>
      <c r="U19" s="138"/>
    </row>
    <row r="20" spans="2:21" ht="28.5" customHeight="1" x14ac:dyDescent="0.25">
      <c r="B20" s="122">
        <v>14</v>
      </c>
      <c r="C20" s="123" t="s">
        <v>50</v>
      </c>
      <c r="D20" s="124">
        <v>2</v>
      </c>
      <c r="E20" s="91" t="s">
        <v>28</v>
      </c>
      <c r="F20" s="131" t="s">
        <v>73</v>
      </c>
      <c r="G20" s="183"/>
      <c r="H20" s="117" t="str">
        <f t="shared" si="0"/>
        <v>NE</v>
      </c>
      <c r="I20" s="140" t="s">
        <v>29</v>
      </c>
      <c r="J20" s="140" t="s">
        <v>30</v>
      </c>
      <c r="K20" s="156"/>
      <c r="L20" s="140" t="s">
        <v>64</v>
      </c>
      <c r="M20" s="140" t="s">
        <v>65</v>
      </c>
      <c r="N20" s="143">
        <v>14</v>
      </c>
      <c r="O20" s="118">
        <f t="shared" si="2"/>
        <v>3000</v>
      </c>
      <c r="P20" s="125">
        <v>1500</v>
      </c>
      <c r="Q20" s="192"/>
      <c r="R20" s="120">
        <f t="shared" si="8"/>
        <v>0</v>
      </c>
      <c r="S20" s="121" t="str">
        <f t="shared" si="9"/>
        <v xml:space="preserve"> </v>
      </c>
      <c r="T20" s="135"/>
      <c r="U20" s="135" t="s">
        <v>10</v>
      </c>
    </row>
    <row r="21" spans="2:21" ht="28.5" customHeight="1" x14ac:dyDescent="0.25">
      <c r="B21" s="64">
        <v>15</v>
      </c>
      <c r="C21" s="70" t="s">
        <v>51</v>
      </c>
      <c r="D21" s="65">
        <v>1</v>
      </c>
      <c r="E21" s="66" t="s">
        <v>28</v>
      </c>
      <c r="F21" s="132" t="s">
        <v>72</v>
      </c>
      <c r="G21" s="184"/>
      <c r="H21" s="51" t="str">
        <f t="shared" si="0"/>
        <v>ANO</v>
      </c>
      <c r="I21" s="154"/>
      <c r="J21" s="154"/>
      <c r="K21" s="157"/>
      <c r="L21" s="150"/>
      <c r="M21" s="150"/>
      <c r="N21" s="144"/>
      <c r="O21" s="52">
        <f t="shared" si="2"/>
        <v>2000</v>
      </c>
      <c r="P21" s="67">
        <v>2000</v>
      </c>
      <c r="Q21" s="193"/>
      <c r="R21" s="54">
        <f t="shared" si="8"/>
        <v>0</v>
      </c>
      <c r="S21" s="55" t="str">
        <f t="shared" si="9"/>
        <v xml:space="preserve"> </v>
      </c>
      <c r="T21" s="136"/>
      <c r="U21" s="136"/>
    </row>
    <row r="22" spans="2:21" ht="28.5" customHeight="1" x14ac:dyDescent="0.25">
      <c r="B22" s="64">
        <v>16</v>
      </c>
      <c r="C22" s="70" t="s">
        <v>52</v>
      </c>
      <c r="D22" s="65">
        <v>1</v>
      </c>
      <c r="E22" s="66" t="s">
        <v>28</v>
      </c>
      <c r="F22" s="132" t="s">
        <v>72</v>
      </c>
      <c r="G22" s="184"/>
      <c r="H22" s="51" t="str">
        <f t="shared" si="0"/>
        <v>ANO</v>
      </c>
      <c r="I22" s="154"/>
      <c r="J22" s="154"/>
      <c r="K22" s="157"/>
      <c r="L22" s="150"/>
      <c r="M22" s="150"/>
      <c r="N22" s="144"/>
      <c r="O22" s="52">
        <f t="shared" si="2"/>
        <v>2000</v>
      </c>
      <c r="P22" s="67">
        <v>2000</v>
      </c>
      <c r="Q22" s="193"/>
      <c r="R22" s="54">
        <f t="shared" si="8"/>
        <v>0</v>
      </c>
      <c r="S22" s="55" t="str">
        <f t="shared" si="9"/>
        <v xml:space="preserve"> </v>
      </c>
      <c r="T22" s="136"/>
      <c r="U22" s="136"/>
    </row>
    <row r="23" spans="2:21" ht="28.5" customHeight="1" thickBot="1" x14ac:dyDescent="0.3">
      <c r="B23" s="56">
        <v>17</v>
      </c>
      <c r="C23" s="69" t="s">
        <v>53</v>
      </c>
      <c r="D23" s="57">
        <v>1</v>
      </c>
      <c r="E23" s="58" t="s">
        <v>28</v>
      </c>
      <c r="F23" s="129" t="s">
        <v>72</v>
      </c>
      <c r="G23" s="181"/>
      <c r="H23" s="59" t="str">
        <f t="shared" si="0"/>
        <v>ANO</v>
      </c>
      <c r="I23" s="155"/>
      <c r="J23" s="155"/>
      <c r="K23" s="158"/>
      <c r="L23" s="153"/>
      <c r="M23" s="153"/>
      <c r="N23" s="145"/>
      <c r="O23" s="60">
        <f t="shared" si="2"/>
        <v>2000</v>
      </c>
      <c r="P23" s="61">
        <v>2000</v>
      </c>
      <c r="Q23" s="190"/>
      <c r="R23" s="62">
        <f t="shared" si="8"/>
        <v>0</v>
      </c>
      <c r="S23" s="63" t="str">
        <f t="shared" si="9"/>
        <v xml:space="preserve"> </v>
      </c>
      <c r="T23" s="138"/>
      <c r="U23" s="138"/>
    </row>
    <row r="24" spans="2:21" ht="28.5" customHeight="1" x14ac:dyDescent="0.25">
      <c r="B24" s="85">
        <v>18</v>
      </c>
      <c r="C24" s="133" t="s">
        <v>77</v>
      </c>
      <c r="D24" s="86">
        <v>1</v>
      </c>
      <c r="E24" s="92" t="s">
        <v>28</v>
      </c>
      <c r="F24" s="133" t="s">
        <v>33</v>
      </c>
      <c r="G24" s="185"/>
      <c r="H24" s="71" t="str">
        <f t="shared" si="0"/>
        <v>ANO</v>
      </c>
      <c r="I24" s="140" t="s">
        <v>29</v>
      </c>
      <c r="J24" s="140" t="s">
        <v>30</v>
      </c>
      <c r="K24" s="156"/>
      <c r="L24" s="140" t="s">
        <v>64</v>
      </c>
      <c r="M24" s="140" t="s">
        <v>65</v>
      </c>
      <c r="N24" s="143">
        <v>14</v>
      </c>
      <c r="O24" s="72">
        <f t="shared" si="2"/>
        <v>2500</v>
      </c>
      <c r="P24" s="87">
        <v>2500</v>
      </c>
      <c r="Q24" s="194"/>
      <c r="R24" s="73">
        <f t="shared" si="8"/>
        <v>0</v>
      </c>
      <c r="S24" s="74" t="str">
        <f t="shared" si="9"/>
        <v xml:space="preserve"> </v>
      </c>
      <c r="T24" s="135"/>
      <c r="U24" s="135" t="s">
        <v>10</v>
      </c>
    </row>
    <row r="25" spans="2:21" ht="28.5" customHeight="1" x14ac:dyDescent="0.25">
      <c r="B25" s="64">
        <v>19</v>
      </c>
      <c r="C25" s="132" t="s">
        <v>78</v>
      </c>
      <c r="D25" s="65">
        <v>1</v>
      </c>
      <c r="E25" s="66" t="s">
        <v>28</v>
      </c>
      <c r="F25" s="132" t="s">
        <v>76</v>
      </c>
      <c r="G25" s="184"/>
      <c r="H25" s="51" t="str">
        <f t="shared" si="0"/>
        <v>ANO</v>
      </c>
      <c r="I25" s="154"/>
      <c r="J25" s="154"/>
      <c r="K25" s="157"/>
      <c r="L25" s="150"/>
      <c r="M25" s="150"/>
      <c r="N25" s="144"/>
      <c r="O25" s="52">
        <f t="shared" si="2"/>
        <v>3100</v>
      </c>
      <c r="P25" s="67">
        <v>3100</v>
      </c>
      <c r="Q25" s="193"/>
      <c r="R25" s="54">
        <f t="shared" si="8"/>
        <v>0</v>
      </c>
      <c r="S25" s="55" t="str">
        <f t="shared" si="9"/>
        <v xml:space="preserve"> </v>
      </c>
      <c r="T25" s="136"/>
      <c r="U25" s="136"/>
    </row>
    <row r="26" spans="2:21" ht="28.5" customHeight="1" x14ac:dyDescent="0.25">
      <c r="B26" s="64">
        <v>20</v>
      </c>
      <c r="C26" s="132" t="s">
        <v>79</v>
      </c>
      <c r="D26" s="65">
        <v>1</v>
      </c>
      <c r="E26" s="66" t="s">
        <v>28</v>
      </c>
      <c r="F26" s="132" t="s">
        <v>76</v>
      </c>
      <c r="G26" s="184"/>
      <c r="H26" s="51" t="str">
        <f t="shared" si="0"/>
        <v>ANO</v>
      </c>
      <c r="I26" s="154"/>
      <c r="J26" s="154"/>
      <c r="K26" s="157"/>
      <c r="L26" s="150"/>
      <c r="M26" s="150"/>
      <c r="N26" s="144"/>
      <c r="O26" s="52">
        <f t="shared" si="2"/>
        <v>3100</v>
      </c>
      <c r="P26" s="67">
        <v>3100</v>
      </c>
      <c r="Q26" s="193"/>
      <c r="R26" s="54">
        <f t="shared" si="8"/>
        <v>0</v>
      </c>
      <c r="S26" s="55" t="str">
        <f t="shared" si="9"/>
        <v xml:space="preserve"> </v>
      </c>
      <c r="T26" s="136"/>
      <c r="U26" s="136"/>
    </row>
    <row r="27" spans="2:21" ht="28.5" customHeight="1" thickBot="1" x14ac:dyDescent="0.3">
      <c r="B27" s="56">
        <v>21</v>
      </c>
      <c r="C27" s="129" t="s">
        <v>80</v>
      </c>
      <c r="D27" s="57">
        <v>1</v>
      </c>
      <c r="E27" s="58" t="s">
        <v>28</v>
      </c>
      <c r="F27" s="129" t="s">
        <v>76</v>
      </c>
      <c r="G27" s="181"/>
      <c r="H27" s="59" t="str">
        <f t="shared" si="0"/>
        <v>ANO</v>
      </c>
      <c r="I27" s="155"/>
      <c r="J27" s="155"/>
      <c r="K27" s="158"/>
      <c r="L27" s="153"/>
      <c r="M27" s="153"/>
      <c r="N27" s="145"/>
      <c r="O27" s="60">
        <f t="shared" si="2"/>
        <v>3100</v>
      </c>
      <c r="P27" s="61">
        <v>3100</v>
      </c>
      <c r="Q27" s="190"/>
      <c r="R27" s="62">
        <f t="shared" si="8"/>
        <v>0</v>
      </c>
      <c r="S27" s="63" t="str">
        <f t="shared" si="9"/>
        <v xml:space="preserve"> </v>
      </c>
      <c r="T27" s="138"/>
      <c r="U27" s="138"/>
    </row>
    <row r="28" spans="2:21" ht="87.75" customHeight="1" thickBot="1" x14ac:dyDescent="0.3">
      <c r="B28" s="75">
        <v>22</v>
      </c>
      <c r="C28" s="76" t="s">
        <v>54</v>
      </c>
      <c r="D28" s="77">
        <v>1</v>
      </c>
      <c r="E28" s="78" t="s">
        <v>28</v>
      </c>
      <c r="F28" s="89" t="s">
        <v>55</v>
      </c>
      <c r="G28" s="186"/>
      <c r="H28" s="79" t="str">
        <f t="shared" si="0"/>
        <v>NE</v>
      </c>
      <c r="I28" s="126" t="s">
        <v>29</v>
      </c>
      <c r="J28" s="88" t="s">
        <v>31</v>
      </c>
      <c r="K28" s="126" t="s">
        <v>34</v>
      </c>
      <c r="L28" s="126" t="s">
        <v>66</v>
      </c>
      <c r="M28" s="126" t="s">
        <v>67</v>
      </c>
      <c r="N28" s="80">
        <v>14</v>
      </c>
      <c r="O28" s="81">
        <f t="shared" si="2"/>
        <v>1500</v>
      </c>
      <c r="P28" s="82">
        <v>1500</v>
      </c>
      <c r="Q28" s="195"/>
      <c r="R28" s="83">
        <f t="shared" si="8"/>
        <v>0</v>
      </c>
      <c r="S28" s="84" t="str">
        <f t="shared" si="9"/>
        <v xml:space="preserve"> </v>
      </c>
      <c r="T28" s="78"/>
      <c r="U28" s="78" t="s">
        <v>13</v>
      </c>
    </row>
    <row r="29" spans="2:21" ht="28.5" customHeight="1" x14ac:dyDescent="0.25">
      <c r="B29" s="85">
        <v>23</v>
      </c>
      <c r="C29" s="133" t="s">
        <v>81</v>
      </c>
      <c r="D29" s="86">
        <v>2</v>
      </c>
      <c r="E29" s="92" t="s">
        <v>28</v>
      </c>
      <c r="F29" s="133" t="s">
        <v>89</v>
      </c>
      <c r="G29" s="185"/>
      <c r="H29" s="71" t="str">
        <f t="shared" si="0"/>
        <v>NE</v>
      </c>
      <c r="I29" s="140" t="s">
        <v>29</v>
      </c>
      <c r="J29" s="169" t="s">
        <v>31</v>
      </c>
      <c r="K29" s="140" t="s">
        <v>57</v>
      </c>
      <c r="L29" s="140" t="s">
        <v>68</v>
      </c>
      <c r="M29" s="140" t="s">
        <v>69</v>
      </c>
      <c r="N29" s="143">
        <v>14</v>
      </c>
      <c r="O29" s="72">
        <f t="shared" si="2"/>
        <v>2496</v>
      </c>
      <c r="P29" s="87">
        <v>1248</v>
      </c>
      <c r="Q29" s="194"/>
      <c r="R29" s="73">
        <f t="shared" si="8"/>
        <v>0</v>
      </c>
      <c r="S29" s="74" t="str">
        <f t="shared" si="9"/>
        <v xml:space="preserve"> </v>
      </c>
      <c r="T29" s="135"/>
      <c r="U29" s="135" t="s">
        <v>10</v>
      </c>
    </row>
    <row r="30" spans="2:21" ht="28.5" customHeight="1" x14ac:dyDescent="0.25">
      <c r="B30" s="64">
        <v>24</v>
      </c>
      <c r="C30" s="132" t="s">
        <v>82</v>
      </c>
      <c r="D30" s="65">
        <v>1</v>
      </c>
      <c r="E30" s="66" t="s">
        <v>28</v>
      </c>
      <c r="F30" s="132" t="s">
        <v>72</v>
      </c>
      <c r="G30" s="184"/>
      <c r="H30" s="51" t="str">
        <f t="shared" si="0"/>
        <v>NE</v>
      </c>
      <c r="I30" s="154"/>
      <c r="J30" s="170"/>
      <c r="K30" s="157"/>
      <c r="L30" s="150"/>
      <c r="M30" s="150"/>
      <c r="N30" s="144"/>
      <c r="O30" s="52">
        <f t="shared" si="2"/>
        <v>1697</v>
      </c>
      <c r="P30" s="67">
        <v>1697</v>
      </c>
      <c r="Q30" s="193"/>
      <c r="R30" s="54">
        <f t="shared" si="8"/>
        <v>0</v>
      </c>
      <c r="S30" s="55" t="str">
        <f t="shared" si="9"/>
        <v xml:space="preserve"> </v>
      </c>
      <c r="T30" s="136"/>
      <c r="U30" s="136"/>
    </row>
    <row r="31" spans="2:21" ht="28.5" customHeight="1" x14ac:dyDescent="0.25">
      <c r="B31" s="64">
        <v>25</v>
      </c>
      <c r="C31" s="132" t="s">
        <v>83</v>
      </c>
      <c r="D31" s="65">
        <v>1</v>
      </c>
      <c r="E31" s="66" t="s">
        <v>28</v>
      </c>
      <c r="F31" s="132" t="s">
        <v>90</v>
      </c>
      <c r="G31" s="184"/>
      <c r="H31" s="51" t="str">
        <f t="shared" si="0"/>
        <v>NE</v>
      </c>
      <c r="I31" s="154"/>
      <c r="J31" s="170"/>
      <c r="K31" s="157"/>
      <c r="L31" s="150"/>
      <c r="M31" s="150"/>
      <c r="N31" s="144"/>
      <c r="O31" s="52">
        <f t="shared" si="2"/>
        <v>1697</v>
      </c>
      <c r="P31" s="67">
        <v>1697</v>
      </c>
      <c r="Q31" s="193"/>
      <c r="R31" s="54">
        <f t="shared" si="8"/>
        <v>0</v>
      </c>
      <c r="S31" s="55" t="str">
        <f t="shared" si="9"/>
        <v xml:space="preserve"> </v>
      </c>
      <c r="T31" s="136"/>
      <c r="U31" s="136"/>
    </row>
    <row r="32" spans="2:21" ht="28.5" customHeight="1" x14ac:dyDescent="0.25">
      <c r="B32" s="64">
        <v>26</v>
      </c>
      <c r="C32" s="132" t="s">
        <v>84</v>
      </c>
      <c r="D32" s="65">
        <v>1</v>
      </c>
      <c r="E32" s="66" t="s">
        <v>28</v>
      </c>
      <c r="F32" s="132" t="s">
        <v>90</v>
      </c>
      <c r="G32" s="184"/>
      <c r="H32" s="51" t="str">
        <f t="shared" si="0"/>
        <v>NE</v>
      </c>
      <c r="I32" s="154"/>
      <c r="J32" s="170"/>
      <c r="K32" s="157"/>
      <c r="L32" s="150"/>
      <c r="M32" s="150"/>
      <c r="N32" s="144"/>
      <c r="O32" s="52">
        <f t="shared" si="2"/>
        <v>1697</v>
      </c>
      <c r="P32" s="67">
        <v>1697</v>
      </c>
      <c r="Q32" s="193"/>
      <c r="R32" s="54">
        <f t="shared" si="8"/>
        <v>0</v>
      </c>
      <c r="S32" s="55" t="str">
        <f t="shared" si="9"/>
        <v xml:space="preserve"> </v>
      </c>
      <c r="T32" s="136"/>
      <c r="U32" s="136"/>
    </row>
    <row r="33" spans="2:21" ht="28.5" customHeight="1" x14ac:dyDescent="0.25">
      <c r="B33" s="64">
        <v>27</v>
      </c>
      <c r="C33" s="132" t="s">
        <v>85</v>
      </c>
      <c r="D33" s="65">
        <v>2</v>
      </c>
      <c r="E33" s="66" t="s">
        <v>28</v>
      </c>
      <c r="F33" s="132" t="s">
        <v>91</v>
      </c>
      <c r="G33" s="184"/>
      <c r="H33" s="51" t="str">
        <f t="shared" si="0"/>
        <v>NE</v>
      </c>
      <c r="I33" s="154"/>
      <c r="J33" s="170"/>
      <c r="K33" s="157"/>
      <c r="L33" s="150"/>
      <c r="M33" s="150"/>
      <c r="N33" s="144"/>
      <c r="O33" s="52">
        <f t="shared" si="2"/>
        <v>3242</v>
      </c>
      <c r="P33" s="67">
        <v>1621</v>
      </c>
      <c r="Q33" s="193"/>
      <c r="R33" s="54">
        <f t="shared" si="8"/>
        <v>0</v>
      </c>
      <c r="S33" s="55" t="str">
        <f t="shared" si="9"/>
        <v xml:space="preserve"> </v>
      </c>
      <c r="T33" s="136"/>
      <c r="U33" s="136"/>
    </row>
    <row r="34" spans="2:21" ht="28.5" customHeight="1" x14ac:dyDescent="0.25">
      <c r="B34" s="64">
        <v>28</v>
      </c>
      <c r="C34" s="132" t="s">
        <v>86</v>
      </c>
      <c r="D34" s="65">
        <v>1</v>
      </c>
      <c r="E34" s="66" t="s">
        <v>28</v>
      </c>
      <c r="F34" s="132" t="s">
        <v>70</v>
      </c>
      <c r="G34" s="184"/>
      <c r="H34" s="51" t="str">
        <f t="shared" si="0"/>
        <v>ANO</v>
      </c>
      <c r="I34" s="154"/>
      <c r="J34" s="170"/>
      <c r="K34" s="157"/>
      <c r="L34" s="150"/>
      <c r="M34" s="150"/>
      <c r="N34" s="144"/>
      <c r="O34" s="52">
        <f t="shared" si="2"/>
        <v>4805</v>
      </c>
      <c r="P34" s="67">
        <v>4805</v>
      </c>
      <c r="Q34" s="193"/>
      <c r="R34" s="54">
        <f t="shared" si="8"/>
        <v>0</v>
      </c>
      <c r="S34" s="55" t="str">
        <f t="shared" si="9"/>
        <v xml:space="preserve"> </v>
      </c>
      <c r="T34" s="136"/>
      <c r="U34" s="136"/>
    </row>
    <row r="35" spans="2:21" ht="28.5" customHeight="1" x14ac:dyDescent="0.25">
      <c r="B35" s="64">
        <v>29</v>
      </c>
      <c r="C35" s="132" t="s">
        <v>87</v>
      </c>
      <c r="D35" s="65">
        <v>1</v>
      </c>
      <c r="E35" s="66" t="s">
        <v>28</v>
      </c>
      <c r="F35" s="132" t="s">
        <v>70</v>
      </c>
      <c r="G35" s="184"/>
      <c r="H35" s="51" t="str">
        <f t="shared" si="0"/>
        <v>ANO</v>
      </c>
      <c r="I35" s="154"/>
      <c r="J35" s="170"/>
      <c r="K35" s="157"/>
      <c r="L35" s="150"/>
      <c r="M35" s="150"/>
      <c r="N35" s="144"/>
      <c r="O35" s="52">
        <f t="shared" si="2"/>
        <v>4805</v>
      </c>
      <c r="P35" s="67">
        <v>4805</v>
      </c>
      <c r="Q35" s="193"/>
      <c r="R35" s="54">
        <f t="shared" si="8"/>
        <v>0</v>
      </c>
      <c r="S35" s="55" t="str">
        <f t="shared" si="9"/>
        <v xml:space="preserve"> </v>
      </c>
      <c r="T35" s="136"/>
      <c r="U35" s="136"/>
    </row>
    <row r="36" spans="2:21" ht="28.5" customHeight="1" thickBot="1" x14ac:dyDescent="0.3">
      <c r="B36" s="105">
        <v>30</v>
      </c>
      <c r="C36" s="134" t="s">
        <v>88</v>
      </c>
      <c r="D36" s="106">
        <v>1</v>
      </c>
      <c r="E36" s="107" t="s">
        <v>28</v>
      </c>
      <c r="F36" s="134" t="s">
        <v>70</v>
      </c>
      <c r="G36" s="187"/>
      <c r="H36" s="108" t="str">
        <f t="shared" si="0"/>
        <v>ANO</v>
      </c>
      <c r="I36" s="177"/>
      <c r="J36" s="178"/>
      <c r="K36" s="159"/>
      <c r="L36" s="151"/>
      <c r="M36" s="151"/>
      <c r="N36" s="152"/>
      <c r="O36" s="109">
        <f t="shared" si="2"/>
        <v>4805</v>
      </c>
      <c r="P36" s="110">
        <v>4805</v>
      </c>
      <c r="Q36" s="196"/>
      <c r="R36" s="111">
        <f t="shared" si="8"/>
        <v>0</v>
      </c>
      <c r="S36" s="112" t="str">
        <f t="shared" si="9"/>
        <v xml:space="preserve"> </v>
      </c>
      <c r="T36" s="137"/>
      <c r="U36" s="137"/>
    </row>
    <row r="37" spans="2:21" ht="16.5" thickTop="1" thickBot="1" x14ac:dyDescent="0.3">
      <c r="C37" s="5"/>
      <c r="D37" s="5"/>
      <c r="E37" s="5"/>
      <c r="F37" s="5"/>
      <c r="G37" s="5"/>
      <c r="H37" s="5"/>
      <c r="I37" s="5"/>
      <c r="J37" s="5"/>
      <c r="N37" s="5"/>
      <c r="O37" s="5"/>
      <c r="R37" s="47"/>
    </row>
    <row r="38" spans="2:21" ht="60.75" customHeight="1" thickTop="1" thickBot="1" x14ac:dyDescent="0.3">
      <c r="B38" s="164" t="s">
        <v>15</v>
      </c>
      <c r="C38" s="165"/>
      <c r="D38" s="165"/>
      <c r="E38" s="165"/>
      <c r="F38" s="165"/>
      <c r="G38" s="165"/>
      <c r="H38" s="93"/>
      <c r="I38" s="27"/>
      <c r="J38" s="27"/>
      <c r="K38" s="27"/>
      <c r="L38" s="12"/>
      <c r="M38" s="12"/>
      <c r="N38" s="28"/>
      <c r="O38" s="28"/>
      <c r="P38" s="29" t="s">
        <v>11</v>
      </c>
      <c r="Q38" s="166" t="s">
        <v>12</v>
      </c>
      <c r="R38" s="167"/>
      <c r="S38" s="168"/>
      <c r="T38" s="22"/>
      <c r="U38" s="30"/>
    </row>
    <row r="39" spans="2:21" ht="33.75" customHeight="1" thickTop="1" thickBot="1" x14ac:dyDescent="0.3">
      <c r="B39" s="172" t="s">
        <v>16</v>
      </c>
      <c r="C39" s="173"/>
      <c r="D39" s="173"/>
      <c r="E39" s="173"/>
      <c r="F39" s="173"/>
      <c r="G39" s="173"/>
      <c r="H39" s="37"/>
      <c r="I39" s="31"/>
      <c r="L39" s="10"/>
      <c r="M39" s="10"/>
      <c r="N39" s="32"/>
      <c r="O39" s="32"/>
      <c r="P39" s="33">
        <f>SUM(O7:O36)</f>
        <v>113644</v>
      </c>
      <c r="Q39" s="174">
        <f>SUM(R7:R36)</f>
        <v>0</v>
      </c>
      <c r="R39" s="175"/>
      <c r="S39" s="176"/>
    </row>
    <row r="40" spans="2:21" ht="14.25" customHeight="1" thickTop="1" x14ac:dyDescent="0.25"/>
    <row r="41" spans="2:21" ht="14.25" customHeight="1" x14ac:dyDescent="0.25">
      <c r="B41" s="40"/>
    </row>
    <row r="42" spans="2:21" ht="14.25" customHeight="1" x14ac:dyDescent="0.25">
      <c r="B42" s="41"/>
      <c r="C42" s="40"/>
    </row>
    <row r="43" spans="2:21" ht="14.25" customHeight="1" x14ac:dyDescent="0.25"/>
    <row r="44" spans="2:21" ht="14.25" customHeight="1" x14ac:dyDescent="0.25"/>
    <row r="45" spans="2:21" ht="14.25" customHeight="1" x14ac:dyDescent="0.25"/>
    <row r="46" spans="2:21" ht="14.25" customHeight="1" x14ac:dyDescent="0.25"/>
    <row r="47" spans="2:21" ht="14.25" customHeight="1" x14ac:dyDescent="0.25"/>
    <row r="48" spans="2:21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</sheetData>
  <sheetProtection algorithmName="SHA-512" hashValue="2aVqgWFo8uy9Kd5QVq/7D05GspgQA2kOCAkX2LwwxEOHBYx8F/zrToMkrnJjND5V3JmJDJ+JeeHa3B+B4avgVw==" saltValue="KIpAy9dRvfNZVBtKTYjuQg==" spinCount="100000" sheet="1" objects="1" scenarios="1"/>
  <mergeCells count="53">
    <mergeCell ref="B39:G39"/>
    <mergeCell ref="Q39:S39"/>
    <mergeCell ref="T17:T19"/>
    <mergeCell ref="U17:U19"/>
    <mergeCell ref="I20:I23"/>
    <mergeCell ref="I24:I27"/>
    <mergeCell ref="I29:I36"/>
    <mergeCell ref="J29:J36"/>
    <mergeCell ref="J20:J23"/>
    <mergeCell ref="K20:K23"/>
    <mergeCell ref="B1:C1"/>
    <mergeCell ref="B38:G38"/>
    <mergeCell ref="Q38:S38"/>
    <mergeCell ref="I17:I19"/>
    <mergeCell ref="J17:J19"/>
    <mergeCell ref="K17:K19"/>
    <mergeCell ref="N17:N19"/>
    <mergeCell ref="L17:L19"/>
    <mergeCell ref="M17:M19"/>
    <mergeCell ref="L7:L10"/>
    <mergeCell ref="I7:I10"/>
    <mergeCell ref="J7:J10"/>
    <mergeCell ref="K7:K10"/>
    <mergeCell ref="L11:L16"/>
    <mergeCell ref="I11:I16"/>
    <mergeCell ref="J11:J16"/>
    <mergeCell ref="K11:K16"/>
    <mergeCell ref="J24:J27"/>
    <mergeCell ref="K24:K27"/>
    <mergeCell ref="K29:K36"/>
    <mergeCell ref="L20:L23"/>
    <mergeCell ref="L24:L27"/>
    <mergeCell ref="L29:L36"/>
    <mergeCell ref="M29:M36"/>
    <mergeCell ref="N29:N36"/>
    <mergeCell ref="M24:M27"/>
    <mergeCell ref="N24:N27"/>
    <mergeCell ref="M20:M23"/>
    <mergeCell ref="N20:N23"/>
    <mergeCell ref="M11:M16"/>
    <mergeCell ref="N11:N16"/>
    <mergeCell ref="N7:N10"/>
    <mergeCell ref="M7:M10"/>
    <mergeCell ref="T7:T10"/>
    <mergeCell ref="T11:T16"/>
    <mergeCell ref="T20:T23"/>
    <mergeCell ref="T24:T27"/>
    <mergeCell ref="T29:T36"/>
    <mergeCell ref="U7:U10"/>
    <mergeCell ref="U24:U27"/>
    <mergeCell ref="U11:U16"/>
    <mergeCell ref="U20:U23"/>
    <mergeCell ref="U29:U36"/>
  </mergeCells>
  <conditionalFormatting sqref="B7:B36 D7:D36">
    <cfRule type="containsBlanks" dxfId="10" priority="53">
      <formula>LEN(TRIM(B7))=0</formula>
    </cfRule>
  </conditionalFormatting>
  <conditionalFormatting sqref="B7:B36">
    <cfRule type="cellIs" dxfId="9" priority="48" operator="greaterThanOrEqual">
      <formula>1</formula>
    </cfRule>
  </conditionalFormatting>
  <conditionalFormatting sqref="S7:S36">
    <cfRule type="cellIs" dxfId="8" priority="45" operator="equal">
      <formula>"VYHOVUJE"</formula>
    </cfRule>
  </conditionalFormatting>
  <conditionalFormatting sqref="S7:S36">
    <cfRule type="cellIs" dxfId="7" priority="44" operator="equal">
      <formula>"NEVYHOVUJE"</formula>
    </cfRule>
  </conditionalFormatting>
  <conditionalFormatting sqref="G7:G36 Q7:Q36">
    <cfRule type="containsBlanks" dxfId="6" priority="25">
      <formula>LEN(TRIM(G7))=0</formula>
    </cfRule>
  </conditionalFormatting>
  <conditionalFormatting sqref="G7:G36 Q7:Q36">
    <cfRule type="notContainsBlanks" dxfId="5" priority="23">
      <formula>LEN(TRIM(G7))&gt;0</formula>
    </cfRule>
  </conditionalFormatting>
  <conditionalFormatting sqref="G7:G36 Q7:Q36">
    <cfRule type="notContainsBlanks" dxfId="4" priority="22">
      <formula>LEN(TRIM(G7))&gt;0</formula>
    </cfRule>
  </conditionalFormatting>
  <conditionalFormatting sqref="G7:G36">
    <cfRule type="notContainsBlanks" dxfId="3" priority="21">
      <formula>LEN(TRIM(G7))&gt;0</formula>
    </cfRule>
  </conditionalFormatting>
  <conditionalFormatting sqref="H7:H36">
    <cfRule type="containsBlanks" dxfId="2" priority="54">
      <formula>LEN(TRIM(H7))=0</formula>
    </cfRule>
  </conditionalFormatting>
  <conditionalFormatting sqref="H7:H36">
    <cfRule type="notContainsBlanks" dxfId="1" priority="56">
      <formula>LEN(TRIM(H7))&gt;0</formula>
    </cfRule>
  </conditionalFormatting>
  <conditionalFormatting sqref="H7:H36">
    <cfRule type="containsText" dxfId="0" priority="3" operator="containsText" text="ANO">
      <formula>NOT(ISERROR(SEARCH("ANO",H7)))</formula>
    </cfRule>
  </conditionalFormatting>
  <dataValidations count="2">
    <dataValidation type="list" showInputMessage="1" showErrorMessage="1" sqref="J7 H7:H36" xr:uid="{00000000-0002-0000-0000-000001000000}">
      <formula1>"ANO,NE"</formula1>
    </dataValidation>
    <dataValidation type="list" showInputMessage="1" showErrorMessage="1" sqref="E7:E36" xr:uid="{00000000-0002-0000-0000-000000000000}">
      <formula1>"ks,bal,sada,"</formula1>
    </dataValidation>
  </dataValidations>
  <pageMargins left="0.11811023622047245" right="0.15748031496062992" top="0.27" bottom="0.2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2021-10-18T07:19:33Z</cp:lastPrinted>
  <dcterms:created xsi:type="dcterms:W3CDTF">2014-03-05T12:43:32Z</dcterms:created>
  <dcterms:modified xsi:type="dcterms:W3CDTF">2021-10-19T06:40:13Z</dcterms:modified>
</cp:coreProperties>
</file>